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W:\KLV_Grafik\Admin CH\05 Projekte\02 Sachbücher\Revision Übungsband\OnlineBereich\FallstudieA\"/>
    </mc:Choice>
  </mc:AlternateContent>
  <bookViews>
    <workbookView xWindow="0" yWindow="0" windowWidth="28800" windowHeight="12435" activeTab="1"/>
  </bookViews>
  <sheets>
    <sheet name="Bilanz 20X3" sheetId="1" r:id="rId1"/>
    <sheet name="Erfolgsrechnung" sheetId="2" r:id="rId2"/>
  </sheets>
  <definedNames>
    <definedName name="_xlnm.Print_Area" localSheetId="1">Erfolgsrechnung!$A$1:$C$33</definedName>
  </definedName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2" i="1" l="1"/>
  <c r="B32" i="1"/>
  <c r="C26" i="1"/>
  <c r="B26" i="1"/>
  <c r="C17" i="1"/>
  <c r="B17" i="1"/>
  <c r="C10" i="1"/>
  <c r="B10" i="1"/>
  <c r="C21" i="2"/>
  <c r="C20" i="2"/>
  <c r="C9" i="2"/>
  <c r="C7" i="2"/>
  <c r="B7" i="2"/>
  <c r="B42" i="2" s="1"/>
  <c r="B19" i="1" l="1"/>
  <c r="C19" i="1"/>
  <c r="B10" i="2"/>
  <c r="B14" i="2" s="1"/>
  <c r="B18" i="2" s="1"/>
  <c r="B29" i="2" s="1"/>
  <c r="B31" i="2" s="1"/>
  <c r="B40" i="2" s="1"/>
  <c r="C10" i="2"/>
  <c r="C14" i="2" s="1"/>
  <c r="C18" i="2" s="1"/>
  <c r="C29" i="2" s="1"/>
  <c r="C31" i="2" s="1"/>
  <c r="C33" i="2" s="1"/>
  <c r="C40" i="1" s="1"/>
  <c r="C42" i="1" s="1"/>
  <c r="C44" i="1" s="1"/>
  <c r="C47" i="1" l="1"/>
  <c r="B33" i="2"/>
  <c r="B40" i="1" s="1"/>
  <c r="B42" i="1" s="1"/>
  <c r="B44" i="1" s="1"/>
  <c r="B47" i="1" s="1"/>
</calcChain>
</file>

<file path=xl/sharedStrings.xml><?xml version="1.0" encoding="utf-8"?>
<sst xmlns="http://schemas.openxmlformats.org/spreadsheetml/2006/main" count="58" uniqueCount="57">
  <si>
    <t>Umlaufvermögen</t>
  </si>
  <si>
    <t>Kurzfristiges Fremdkapital</t>
  </si>
  <si>
    <t>Flüssige Mittel</t>
  </si>
  <si>
    <t>Übrige kurzfristige Forderungen</t>
  </si>
  <si>
    <t>Übrige kurzfristige Verbindlichkeiten</t>
  </si>
  <si>
    <t>Vorräte und
nicht fakturierte Dienstleistungen</t>
  </si>
  <si>
    <t>Aktive Rechnungsabgrenzungen</t>
  </si>
  <si>
    <t>Langfristiges Fremdkapital</t>
  </si>
  <si>
    <t>Anlagevermögen</t>
  </si>
  <si>
    <t>Übrige langfristige Verbindlichkeiten</t>
  </si>
  <si>
    <t>Finanzanlagen</t>
  </si>
  <si>
    <t>Rückstellungen</t>
  </si>
  <si>
    <t>Beteiligungen</t>
  </si>
  <si>
    <t>Sachanlagen</t>
  </si>
  <si>
    <t>Eigenkapital</t>
  </si>
  <si>
    <t>Immaterielle Werte</t>
  </si>
  <si>
    <t>Grundkapital</t>
  </si>
  <si>
    <t>Gesetzliche Kapitalreserve</t>
  </si>
  <si>
    <t>Gesetzliche Gewinnreserve</t>
  </si>
  <si>
    <t>Eigene Kapitalanteile als Minusposten</t>
  </si>
  <si>
    <t>Total Aktiven</t>
  </si>
  <si>
    <t>Total Passiven</t>
  </si>
  <si>
    <t>Nettoerlöse aus Lieferungen + Leistungen</t>
  </si>
  <si>
    <t>Bestandesänderung an unfertigen und fertigen Erzeugnissen sowie an nicht fakturierten Dienstleistungen</t>
  </si>
  <si>
    <t>Drittleistungen</t>
  </si>
  <si>
    <t>BG I</t>
  </si>
  <si>
    <t>Personalaufwand</t>
  </si>
  <si>
    <t>Übriger betrieblicher Aufwand</t>
  </si>
  <si>
    <t>Abschreibungen und Wertberichtigungen
auf Positionen des Anlagevermögens</t>
  </si>
  <si>
    <t>Finanzaufwand</t>
  </si>
  <si>
    <t>Betriebsfremder Aufwand</t>
  </si>
  <si>
    <t>Direkte Steuern</t>
  </si>
  <si>
    <t>Finanzertrag</t>
  </si>
  <si>
    <t>Betriebsfremder Ertrag</t>
  </si>
  <si>
    <t>Ausserordentlicher, einmaliger oder periodenfremder Ertrag</t>
  </si>
  <si>
    <t>BG II</t>
  </si>
  <si>
    <t>EBITDA</t>
  </si>
  <si>
    <t>Ausserordentlicher, einmaliger oder periodenfremder Aufwand</t>
  </si>
  <si>
    <t>EBT</t>
  </si>
  <si>
    <t>EBIT</t>
  </si>
  <si>
    <t>Jahresgewinn</t>
  </si>
  <si>
    <t>Kontrolle</t>
  </si>
  <si>
    <t>Forderungen aus Lieferungen und Leistungen</t>
  </si>
  <si>
    <t>Verbindlichkeiten aus Lieferungen und Leistungen</t>
  </si>
  <si>
    <t>Freiwillige Gewinnreserven</t>
  </si>
  <si>
    <t>Langfristige verzinsliche Verbindlichkeiten</t>
  </si>
  <si>
    <t>Kurzfristige verzinsliche Verbindlichkeiten</t>
  </si>
  <si>
    <t>Zinssatz Finanzschulden</t>
  </si>
  <si>
    <t>Personalaufwand in % Nettoerlös</t>
  </si>
  <si>
    <t>Erfolgsrechnung</t>
  </si>
  <si>
    <t>− Gewinnvortrag</t>
  </si>
  <si>
    <t>− Jahreserfolg</t>
  </si>
  <si>
    <t>Bilanz per</t>
  </si>
  <si>
    <t>31.12.20X4</t>
    <phoneticPr fontId="5" type="noConversion"/>
  </si>
  <si>
    <t>31.12.20X3</t>
    <phoneticPr fontId="5" type="noConversion"/>
  </si>
  <si>
    <r>
      <t>20</t>
    </r>
    <r>
      <rPr>
        <b/>
        <sz val="10"/>
        <color indexed="8"/>
        <rFont val="Futura LT Medium"/>
      </rPr>
      <t>X</t>
    </r>
    <r>
      <rPr>
        <b/>
        <sz val="10"/>
        <color theme="1"/>
        <rFont val="Futura LT Medium"/>
        <scheme val="major"/>
      </rPr>
      <t>4</t>
    </r>
  </si>
  <si>
    <r>
      <t>20</t>
    </r>
    <r>
      <rPr>
        <b/>
        <sz val="10"/>
        <color indexed="8"/>
        <rFont val="Futura LT Medium"/>
      </rPr>
      <t>X</t>
    </r>
    <r>
      <rPr>
        <b/>
        <sz val="10"/>
        <color theme="1"/>
        <rFont val="Futura LT Medium"/>
        <scheme val="maj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</si>
</sst>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8">
    <font>
      <sz val="11"/>
      <color theme="1"/>
      <name val="Futura LT Book"/>
      <family val="2"/>
      <scheme val="minor"/>
    </font>
    <font>
      <sz val="10"/>
      <color indexed="8"/>
      <name val="Futura LT Book"/>
    </font>
    <font>
      <sz val="10"/>
      <color indexed="8"/>
      <name val="Futura LT Medium"/>
    </font>
    <font>
      <sz val="11"/>
      <color theme="1"/>
      <name val="Futura LT Book"/>
      <family val="2"/>
      <scheme val="minor"/>
    </font>
    <font>
      <sz val="10"/>
      <color theme="1"/>
      <name val="Futura LT Medium"/>
      <scheme val="major"/>
    </font>
    <font>
      <sz val="8"/>
      <name val="Verdana"/>
      <family val="2"/>
    </font>
    <font>
      <b/>
      <sz val="10"/>
      <color theme="1"/>
      <name val="Futura LT Medium"/>
      <scheme val="major"/>
    </font>
    <font>
      <b/>
      <sz val="10"/>
      <color indexed="8"/>
      <name val="Futura LT Medium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wrapText="1"/>
    </xf>
    <xf numFmtId="0" fontId="2" fillId="0" borderId="0" xfId="0" applyFont="1" applyBorder="1"/>
    <xf numFmtId="164" fontId="1" fillId="0" borderId="0" xfId="1" applyNumberFormat="1" applyFont="1" applyBorder="1"/>
    <xf numFmtId="14" fontId="2" fillId="0" borderId="0" xfId="0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9" fontId="1" fillId="0" borderId="0" xfId="2" applyFont="1" applyBorder="1"/>
    <xf numFmtId="0" fontId="4" fillId="0" borderId="0" xfId="0" applyFont="1" applyBorder="1"/>
    <xf numFmtId="43" fontId="1" fillId="0" borderId="0" xfId="1" applyNumberFormat="1" applyFont="1" applyFill="1" applyBorder="1" applyAlignment="1">
      <alignment horizontal="right"/>
    </xf>
    <xf numFmtId="9" fontId="1" fillId="0" borderId="0" xfId="0" applyNumberFormat="1" applyFont="1" applyBorder="1"/>
    <xf numFmtId="43" fontId="1" fillId="0" borderId="0" xfId="0" applyNumberFormat="1" applyFont="1" applyBorder="1"/>
    <xf numFmtId="10" fontId="1" fillId="0" borderId="0" xfId="0" applyNumberFormat="1" applyFont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164" fontId="7" fillId="0" borderId="0" xfId="1" applyNumberFormat="1" applyFont="1" applyBorder="1"/>
    <xf numFmtId="0" fontId="7" fillId="0" borderId="0" xfId="0" applyFont="1" applyFill="1" applyBorder="1" applyAlignment="1">
      <alignment wrapText="1"/>
    </xf>
    <xf numFmtId="164" fontId="7" fillId="0" borderId="0" xfId="1" applyNumberFormat="1" applyFont="1" applyBorder="1" applyAlignment="1">
      <alignment horizontal="righ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euVision">
      <a:majorFont>
        <a:latin typeface="Futura LT Medium"/>
        <a:ea typeface=""/>
        <a:cs typeface=""/>
      </a:majorFont>
      <a:minorFont>
        <a:latin typeface="Futura LT Book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D74"/>
  <sheetViews>
    <sheetView showGridLines="0" zoomScaleNormal="100" workbookViewId="0">
      <selection activeCell="D54" sqref="D54"/>
    </sheetView>
  </sheetViews>
  <sheetFormatPr baseColWidth="10" defaultColWidth="10.625" defaultRowHeight="12.75" outlineLevelRow="1"/>
  <cols>
    <col min="1" max="1" width="29.625" style="1" customWidth="1"/>
    <col min="2" max="2" width="12" style="1" customWidth="1"/>
    <col min="3" max="3" width="11.625" style="5" customWidth="1"/>
    <col min="4" max="4" width="10.625" style="5"/>
    <col min="5" max="16384" width="10.625" style="1"/>
  </cols>
  <sheetData>
    <row r="1" spans="1:4" s="6" customFormat="1">
      <c r="A1" s="7"/>
      <c r="B1" s="7"/>
    </row>
    <row r="3" spans="1:4" s="4" customFormat="1">
      <c r="A3" s="4" t="s">
        <v>52</v>
      </c>
      <c r="B3" s="11" t="s">
        <v>53</v>
      </c>
      <c r="C3" s="11" t="s">
        <v>54</v>
      </c>
      <c r="D3" s="11"/>
    </row>
    <row r="4" spans="1:4" s="4" customFormat="1" ht="28.5" customHeight="1">
      <c r="A4" s="3" t="s">
        <v>0</v>
      </c>
      <c r="B4" s="3"/>
      <c r="C4" s="13"/>
      <c r="D4" s="13"/>
    </row>
    <row r="5" spans="1:4">
      <c r="A5" s="2" t="s">
        <v>2</v>
      </c>
      <c r="B5" s="21">
        <v>166835</v>
      </c>
      <c r="C5" s="12">
        <v>200000</v>
      </c>
      <c r="D5" s="12"/>
    </row>
    <row r="6" spans="1:4" ht="25.5">
      <c r="A6" s="2" t="s">
        <v>42</v>
      </c>
      <c r="B6" s="21">
        <v>525872</v>
      </c>
      <c r="C6" s="12">
        <v>500000</v>
      </c>
      <c r="D6" s="12"/>
    </row>
    <row r="7" spans="1:4">
      <c r="A7" s="2" t="s">
        <v>3</v>
      </c>
      <c r="B7" s="21">
        <v>26000</v>
      </c>
      <c r="C7" s="12">
        <v>30000</v>
      </c>
      <c r="D7" s="12"/>
    </row>
    <row r="8" spans="1:4" ht="25.5" hidden="1" outlineLevel="1">
      <c r="A8" s="2" t="s">
        <v>5</v>
      </c>
      <c r="B8" s="21"/>
      <c r="C8" s="12">
        <v>0</v>
      </c>
      <c r="D8" s="12"/>
    </row>
    <row r="9" spans="1:4" collapsed="1">
      <c r="A9" s="2" t="s">
        <v>6</v>
      </c>
      <c r="B9" s="21">
        <v>67500</v>
      </c>
      <c r="C9" s="12">
        <v>60000</v>
      </c>
      <c r="D9" s="12"/>
    </row>
    <row r="10" spans="1:4" s="4" customFormat="1">
      <c r="A10" s="3"/>
      <c r="B10" s="13">
        <f>SUM(B5:B9)</f>
        <v>786207</v>
      </c>
      <c r="C10" s="13">
        <f>SUM(C5:C9)</f>
        <v>790000</v>
      </c>
      <c r="D10" s="13"/>
    </row>
    <row r="11" spans="1:4">
      <c r="A11" s="2"/>
      <c r="B11" s="12"/>
      <c r="C11" s="12"/>
      <c r="D11" s="12"/>
    </row>
    <row r="12" spans="1:4" s="4" customFormat="1">
      <c r="A12" s="3" t="s">
        <v>8</v>
      </c>
      <c r="B12" s="13"/>
      <c r="C12" s="13"/>
      <c r="D12" s="13"/>
    </row>
    <row r="13" spans="1:4" hidden="1" outlineLevel="1">
      <c r="A13" s="2" t="s">
        <v>10</v>
      </c>
      <c r="B13" s="12"/>
      <c r="C13" s="12"/>
      <c r="D13" s="12"/>
    </row>
    <row r="14" spans="1:4" hidden="1" outlineLevel="1">
      <c r="A14" s="2" t="s">
        <v>12</v>
      </c>
      <c r="B14" s="12"/>
      <c r="C14" s="12"/>
      <c r="D14" s="12"/>
    </row>
    <row r="15" spans="1:4" collapsed="1">
      <c r="A15" s="2" t="s">
        <v>13</v>
      </c>
      <c r="B15" s="21">
        <v>1552200</v>
      </c>
      <c r="C15" s="12">
        <v>1500000</v>
      </c>
      <c r="D15" s="12"/>
    </row>
    <row r="16" spans="1:4">
      <c r="A16" s="2" t="s">
        <v>15</v>
      </c>
      <c r="B16" s="21">
        <v>320000</v>
      </c>
      <c r="C16" s="12">
        <v>325800</v>
      </c>
      <c r="D16" s="12"/>
    </row>
    <row r="17" spans="1:4" s="4" customFormat="1">
      <c r="B17" s="13">
        <f>SUM(B13:B16)</f>
        <v>1872200</v>
      </c>
      <c r="C17" s="13">
        <f>SUM(C13:C16)</f>
        <v>1825800</v>
      </c>
      <c r="D17" s="13"/>
    </row>
    <row r="18" spans="1:4">
      <c r="B18" s="12"/>
      <c r="C18" s="12"/>
      <c r="D18" s="12"/>
    </row>
    <row r="19" spans="1:4" s="4" customFormat="1">
      <c r="A19" s="4" t="s">
        <v>20</v>
      </c>
      <c r="B19" s="13">
        <f>B17+B10</f>
        <v>2658407</v>
      </c>
      <c r="C19" s="13">
        <f>C17+C10</f>
        <v>2615800</v>
      </c>
      <c r="D19" s="13"/>
    </row>
    <row r="20" spans="1:4">
      <c r="B20" s="12"/>
      <c r="C20" s="12"/>
      <c r="D20" s="12"/>
    </row>
    <row r="21" spans="1:4">
      <c r="A21" s="2"/>
      <c r="B21" s="12"/>
      <c r="C21" s="12"/>
      <c r="D21" s="12"/>
    </row>
    <row r="22" spans="1:4" s="4" customFormat="1">
      <c r="A22" s="4" t="s">
        <v>1</v>
      </c>
      <c r="B22" s="13"/>
      <c r="C22" s="13"/>
      <c r="D22" s="13"/>
    </row>
    <row r="23" spans="1:4" ht="25.5">
      <c r="A23" s="2" t="s">
        <v>43</v>
      </c>
      <c r="B23" s="21">
        <v>310220</v>
      </c>
      <c r="C23" s="12">
        <v>300000</v>
      </c>
      <c r="D23" s="12"/>
    </row>
    <row r="24" spans="1:4" ht="25.5">
      <c r="A24" s="2" t="s">
        <v>46</v>
      </c>
      <c r="B24" s="21">
        <v>100000</v>
      </c>
      <c r="C24" s="12">
        <v>100000</v>
      </c>
      <c r="D24" s="12"/>
    </row>
    <row r="25" spans="1:4">
      <c r="A25" s="2" t="s">
        <v>4</v>
      </c>
      <c r="B25" s="21">
        <v>65500</v>
      </c>
      <c r="C25" s="12">
        <v>50000</v>
      </c>
      <c r="D25" s="12"/>
    </row>
    <row r="26" spans="1:4" s="4" customFormat="1">
      <c r="A26" s="3"/>
      <c r="B26" s="13">
        <f>SUM(B23:B25)</f>
        <v>475720</v>
      </c>
      <c r="C26" s="13">
        <f>SUM(C23:C25)</f>
        <v>450000</v>
      </c>
      <c r="D26" s="13"/>
    </row>
    <row r="27" spans="1:4">
      <c r="A27" s="2"/>
      <c r="B27" s="12"/>
      <c r="C27" s="12"/>
      <c r="D27" s="12"/>
    </row>
    <row r="28" spans="1:4" s="4" customFormat="1">
      <c r="A28" s="4" t="s">
        <v>7</v>
      </c>
      <c r="B28" s="13"/>
      <c r="C28" s="13"/>
      <c r="D28" s="13"/>
    </row>
    <row r="29" spans="1:4" ht="25.5">
      <c r="A29" s="2" t="s">
        <v>45</v>
      </c>
      <c r="B29" s="12">
        <v>1200000</v>
      </c>
      <c r="C29" s="12">
        <v>1250000</v>
      </c>
      <c r="D29" s="12"/>
    </row>
    <row r="30" spans="1:4" hidden="1" outlineLevel="1">
      <c r="A30" s="2" t="s">
        <v>9</v>
      </c>
      <c r="B30" s="12"/>
      <c r="C30" s="12"/>
      <c r="D30" s="12"/>
    </row>
    <row r="31" spans="1:4" hidden="1" outlineLevel="1">
      <c r="A31" s="2" t="s">
        <v>11</v>
      </c>
      <c r="B31" s="12"/>
      <c r="C31" s="12"/>
      <c r="D31" s="12"/>
    </row>
    <row r="32" spans="1:4" s="4" customFormat="1" collapsed="1">
      <c r="A32" s="3"/>
      <c r="B32" s="13">
        <f>SUM(B29:B31)</f>
        <v>1200000</v>
      </c>
      <c r="C32" s="13">
        <f>SUM(C29:C31)</f>
        <v>1250000</v>
      </c>
      <c r="D32" s="13"/>
    </row>
    <row r="33" spans="1:4">
      <c r="A33" s="2"/>
      <c r="B33" s="12"/>
      <c r="C33" s="12"/>
      <c r="D33" s="12"/>
    </row>
    <row r="34" spans="1:4" s="4" customFormat="1">
      <c r="A34" s="4" t="s">
        <v>14</v>
      </c>
      <c r="B34" s="13"/>
      <c r="C34" s="13"/>
      <c r="D34" s="13"/>
    </row>
    <row r="35" spans="1:4">
      <c r="A35" s="2" t="s">
        <v>16</v>
      </c>
      <c r="B35" s="20">
        <v>500000</v>
      </c>
      <c r="C35" s="12">
        <v>500000</v>
      </c>
      <c r="D35" s="12"/>
    </row>
    <row r="36" spans="1:4">
      <c r="A36" s="2" t="s">
        <v>17</v>
      </c>
      <c r="B36" s="20">
        <v>100000</v>
      </c>
      <c r="C36" s="12">
        <v>100000</v>
      </c>
      <c r="D36" s="12"/>
    </row>
    <row r="37" spans="1:4">
      <c r="A37" s="2" t="s">
        <v>18</v>
      </c>
      <c r="B37" s="20">
        <v>99240</v>
      </c>
      <c r="C37" s="12">
        <v>80000</v>
      </c>
      <c r="D37" s="12"/>
    </row>
    <row r="38" spans="1:4">
      <c r="A38" s="2" t="s">
        <v>44</v>
      </c>
      <c r="B38" s="20"/>
      <c r="C38" s="12"/>
      <c r="D38" s="12"/>
    </row>
    <row r="39" spans="1:4">
      <c r="A39" s="2" t="s">
        <v>50</v>
      </c>
      <c r="B39" s="20">
        <v>116560</v>
      </c>
      <c r="C39" s="12">
        <v>1000</v>
      </c>
      <c r="D39" s="12"/>
    </row>
    <row r="40" spans="1:4">
      <c r="A40" s="2" t="s">
        <v>51</v>
      </c>
      <c r="B40" s="20">
        <f>Erfolgsrechnung!B33</f>
        <v>201287</v>
      </c>
      <c r="C40" s="12">
        <f>Erfolgsrechnung!C33</f>
        <v>234800</v>
      </c>
      <c r="D40" s="12"/>
    </row>
    <row r="41" spans="1:4">
      <c r="A41" s="2" t="s">
        <v>19</v>
      </c>
      <c r="B41" s="20">
        <v>-34400</v>
      </c>
      <c r="C41" s="12"/>
      <c r="D41" s="12"/>
    </row>
    <row r="42" spans="1:4" s="4" customFormat="1">
      <c r="A42" s="3"/>
      <c r="B42" s="13">
        <f>SUM(B35:B41)</f>
        <v>982687</v>
      </c>
      <c r="C42" s="13">
        <f>SUM(C35:C41)</f>
        <v>915800</v>
      </c>
      <c r="D42" s="13"/>
    </row>
    <row r="43" spans="1:4">
      <c r="B43" s="12"/>
      <c r="C43" s="12"/>
      <c r="D43" s="12"/>
    </row>
    <row r="44" spans="1:4" s="4" customFormat="1">
      <c r="A44" s="4" t="s">
        <v>21</v>
      </c>
      <c r="B44" s="13">
        <f>B26+B32+B42</f>
        <v>2658407</v>
      </c>
      <c r="C44" s="13">
        <f>C26+C32+C42</f>
        <v>2615800</v>
      </c>
      <c r="D44" s="13"/>
    </row>
    <row r="45" spans="1:4">
      <c r="C45" s="12"/>
      <c r="D45" s="12"/>
    </row>
    <row r="46" spans="1:4">
      <c r="C46" s="12"/>
      <c r="D46" s="12"/>
    </row>
    <row r="47" spans="1:4" hidden="1" outlineLevel="1">
      <c r="A47" s="1" t="s">
        <v>41</v>
      </c>
      <c r="B47" s="16">
        <f>B44-B19</f>
        <v>0</v>
      </c>
      <c r="C47" s="12">
        <f>C44-C19</f>
        <v>0</v>
      </c>
      <c r="D47" s="12"/>
    </row>
    <row r="48" spans="1:4" collapsed="1">
      <c r="C48" s="12"/>
      <c r="D48" s="12"/>
    </row>
    <row r="49" spans="3:4">
      <c r="C49" s="12"/>
      <c r="D49" s="12"/>
    </row>
    <row r="50" spans="3:4">
      <c r="C50" s="12"/>
      <c r="D50" s="12"/>
    </row>
    <row r="51" spans="3:4">
      <c r="C51" s="12"/>
      <c r="D51" s="12"/>
    </row>
    <row r="52" spans="3:4">
      <c r="C52" s="12"/>
      <c r="D52" s="12"/>
    </row>
    <row r="53" spans="3:4">
      <c r="C53" s="12"/>
      <c r="D53" s="12"/>
    </row>
    <row r="54" spans="3:4">
      <c r="C54" s="12"/>
      <c r="D54" s="12"/>
    </row>
    <row r="55" spans="3:4">
      <c r="C55" s="12"/>
      <c r="D55" s="12"/>
    </row>
    <row r="56" spans="3:4">
      <c r="C56" s="12"/>
      <c r="D56" s="12"/>
    </row>
    <row r="57" spans="3:4">
      <c r="C57" s="12"/>
      <c r="D57" s="12"/>
    </row>
    <row r="58" spans="3:4">
      <c r="C58" s="12"/>
      <c r="D58" s="12"/>
    </row>
    <row r="59" spans="3:4">
      <c r="C59" s="12"/>
      <c r="D59" s="12"/>
    </row>
    <row r="60" spans="3:4">
      <c r="C60" s="12"/>
      <c r="D60" s="12"/>
    </row>
    <row r="61" spans="3:4">
      <c r="C61" s="12"/>
      <c r="D61" s="12"/>
    </row>
    <row r="62" spans="3:4">
      <c r="C62" s="12"/>
      <c r="D62" s="12"/>
    </row>
    <row r="63" spans="3:4">
      <c r="C63" s="12"/>
      <c r="D63" s="12"/>
    </row>
    <row r="64" spans="3:4">
      <c r="C64" s="12"/>
      <c r="D64" s="12"/>
    </row>
    <row r="65" spans="3:4">
      <c r="C65" s="12"/>
      <c r="D65" s="12"/>
    </row>
    <row r="66" spans="3:4">
      <c r="C66" s="12"/>
      <c r="D66" s="12"/>
    </row>
    <row r="67" spans="3:4">
      <c r="C67" s="12"/>
      <c r="D67" s="12"/>
    </row>
    <row r="68" spans="3:4">
      <c r="C68" s="12"/>
      <c r="D68" s="12"/>
    </row>
    <row r="69" spans="3:4">
      <c r="C69" s="12"/>
      <c r="D69" s="12"/>
    </row>
    <row r="70" spans="3:4">
      <c r="C70" s="12"/>
      <c r="D70" s="12"/>
    </row>
    <row r="71" spans="3:4">
      <c r="C71" s="12"/>
      <c r="D71" s="12"/>
    </row>
    <row r="72" spans="3:4">
      <c r="C72" s="12"/>
      <c r="D72" s="12"/>
    </row>
    <row r="73" spans="3:4">
      <c r="C73" s="12"/>
      <c r="D73" s="12"/>
    </row>
    <row r="74" spans="3:4">
      <c r="C74" s="12"/>
      <c r="D74" s="12"/>
    </row>
  </sheetData>
  <phoneticPr fontId="5" type="noConversion"/>
  <pageMargins left="0.7" right="0.7" top="0.78740157499999996" bottom="0.78740157499999996" header="0.3" footer="0.3"/>
  <pageSetup paperSize="9" orientation="portrait" horizontalDpi="1200" verticalDpi="1200" r:id="rId1"/>
  <headerFooter>
    <oddFooter>&amp;L&amp;"Calibri,Standard"&amp;9© KLV Verlag AG&amp;R&amp;"Calibri,Standard"&amp;9© Renggli, Kissling, Camponovo, Honold / veränderbare Version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3:C43"/>
  <sheetViews>
    <sheetView showGridLines="0" tabSelected="1" zoomScaleNormal="100" workbookViewId="0">
      <selection activeCell="D54" sqref="D54"/>
    </sheetView>
  </sheetViews>
  <sheetFormatPr baseColWidth="10" defaultColWidth="10.625" defaultRowHeight="12.75" outlineLevelRow="1"/>
  <cols>
    <col min="1" max="1" width="29.625" style="7" customWidth="1"/>
    <col min="2" max="2" width="9.625" style="7" customWidth="1"/>
    <col min="3" max="3" width="11.625" style="6" customWidth="1"/>
    <col min="4" max="16384" width="10.625" style="6"/>
  </cols>
  <sheetData>
    <row r="3" spans="1:3" s="15" customFormat="1">
      <c r="A3" s="22" t="s">
        <v>49</v>
      </c>
      <c r="B3" s="23" t="s">
        <v>55</v>
      </c>
      <c r="C3" s="23" t="s">
        <v>56</v>
      </c>
    </row>
    <row r="4" spans="1:3" ht="25.5" customHeight="1">
      <c r="A4" s="2" t="s">
        <v>22</v>
      </c>
      <c r="B4" s="10">
        <v>4355200</v>
      </c>
      <c r="C4" s="10">
        <v>4000000</v>
      </c>
    </row>
    <row r="5" spans="1:3" ht="38.25" hidden="1" outlineLevel="1">
      <c r="A5" s="2" t="s">
        <v>23</v>
      </c>
      <c r="B5" s="10"/>
      <c r="C5" s="10"/>
    </row>
    <row r="6" spans="1:3" collapsed="1">
      <c r="A6" s="7" t="s">
        <v>24</v>
      </c>
      <c r="B6" s="10">
        <v>-62200</v>
      </c>
      <c r="C6" s="10">
        <v>-50000</v>
      </c>
    </row>
    <row r="7" spans="1:3" s="9" customFormat="1">
      <c r="A7" s="24" t="s">
        <v>25</v>
      </c>
      <c r="B7" s="25">
        <f>SUM(B4:B6)</f>
        <v>4293000</v>
      </c>
      <c r="C7" s="25">
        <f>SUM(C4:C6)</f>
        <v>3950000</v>
      </c>
    </row>
    <row r="8" spans="1:3">
      <c r="B8" s="10"/>
      <c r="C8" s="10"/>
    </row>
    <row r="9" spans="1:3">
      <c r="A9" s="8" t="s">
        <v>26</v>
      </c>
      <c r="B9" s="10">
        <v>-3212000.0000000005</v>
      </c>
      <c r="C9" s="10">
        <f>-ROUND((C4*C42)/1,)*1</f>
        <v>-2920000</v>
      </c>
    </row>
    <row r="10" spans="1:3" s="9" customFormat="1">
      <c r="A10" s="26" t="s">
        <v>35</v>
      </c>
      <c r="B10" s="25">
        <f>SUM(B7:B9)</f>
        <v>1080999.9999999995</v>
      </c>
      <c r="C10" s="25">
        <f>SUM(C7:C9)</f>
        <v>1030000</v>
      </c>
    </row>
    <row r="11" spans="1:3">
      <c r="A11" s="8"/>
      <c r="B11" s="10"/>
      <c r="C11" s="10"/>
    </row>
    <row r="12" spans="1:3">
      <c r="A12" s="8" t="s">
        <v>27</v>
      </c>
      <c r="B12" s="10">
        <v>-770000.00000000012</v>
      </c>
      <c r="C12" s="10">
        <v>-700000</v>
      </c>
    </row>
    <row r="13" spans="1:3">
      <c r="B13" s="10"/>
      <c r="C13" s="10"/>
    </row>
    <row r="14" spans="1:3" s="9" customFormat="1">
      <c r="A14" s="24" t="s">
        <v>36</v>
      </c>
      <c r="B14" s="25">
        <f>SUM(B10:B13)</f>
        <v>310999.99999999942</v>
      </c>
      <c r="C14" s="25">
        <f>SUM(C10:C13)</f>
        <v>330000</v>
      </c>
    </row>
    <row r="15" spans="1:3">
      <c r="B15" s="10"/>
      <c r="C15" s="10"/>
    </row>
    <row r="16" spans="1:3" ht="38.25">
      <c r="A16" s="8" t="s">
        <v>28</v>
      </c>
      <c r="B16" s="10">
        <v>-20800</v>
      </c>
      <c r="C16" s="10">
        <v>-1000</v>
      </c>
    </row>
    <row r="17" spans="1:3">
      <c r="A17" s="8"/>
      <c r="B17" s="10"/>
      <c r="C17" s="10"/>
    </row>
    <row r="18" spans="1:3" s="9" customFormat="1">
      <c r="A18" s="26" t="s">
        <v>39</v>
      </c>
      <c r="B18" s="25">
        <f>SUM(B14:B17)</f>
        <v>290199.99999999942</v>
      </c>
      <c r="C18" s="25">
        <f>SUM(C14:C17)</f>
        <v>329000</v>
      </c>
    </row>
    <row r="19" spans="1:3">
      <c r="A19" s="8"/>
      <c r="B19" s="10"/>
      <c r="C19" s="10"/>
    </row>
    <row r="20" spans="1:3">
      <c r="A20" s="2" t="s">
        <v>32</v>
      </c>
      <c r="B20" s="10">
        <v>1834</v>
      </c>
      <c r="C20" s="10">
        <f>ROUND(('Bilanz 20X3'!C5*1%)/1,)*1</f>
        <v>2000</v>
      </c>
    </row>
    <row r="21" spans="1:3">
      <c r="A21" s="8" t="s">
        <v>29</v>
      </c>
      <c r="B21" s="10">
        <v>-40425</v>
      </c>
      <c r="C21" s="10">
        <f>-ROUND(('Bilanz 20X3'!C29*C41)/1,)*1</f>
        <v>-37500</v>
      </c>
    </row>
    <row r="22" spans="1:3">
      <c r="A22" s="8"/>
      <c r="B22" s="10"/>
      <c r="C22" s="10"/>
    </row>
    <row r="23" spans="1:3" hidden="1" outlineLevel="1">
      <c r="A23" s="8" t="s">
        <v>33</v>
      </c>
      <c r="B23" s="10"/>
      <c r="C23" s="10"/>
    </row>
    <row r="24" spans="1:3" hidden="1" outlineLevel="1">
      <c r="A24" s="8" t="s">
        <v>30</v>
      </c>
      <c r="B24" s="10"/>
      <c r="C24" s="10"/>
    </row>
    <row r="25" spans="1:3" hidden="1" outlineLevel="1">
      <c r="A25" s="8"/>
      <c r="B25" s="10"/>
      <c r="C25" s="10"/>
    </row>
    <row r="26" spans="1:3" ht="25.5" hidden="1" outlineLevel="1">
      <c r="A26" s="8" t="s">
        <v>34</v>
      </c>
      <c r="B26" s="10"/>
      <c r="C26" s="10"/>
    </row>
    <row r="27" spans="1:3" ht="25.5" hidden="1" outlineLevel="1">
      <c r="A27" s="8" t="s">
        <v>37</v>
      </c>
      <c r="B27" s="10"/>
      <c r="C27" s="10"/>
    </row>
    <row r="28" spans="1:3" hidden="1" outlineLevel="1">
      <c r="A28" s="8"/>
      <c r="B28" s="10"/>
      <c r="C28" s="10"/>
    </row>
    <row r="29" spans="1:3" s="9" customFormat="1" collapsed="1">
      <c r="A29" s="26" t="s">
        <v>38</v>
      </c>
      <c r="B29" s="25">
        <f>SUM(B18:B22)</f>
        <v>251608.99999999942</v>
      </c>
      <c r="C29" s="25">
        <f>SUM(C18:C22)</f>
        <v>293500</v>
      </c>
    </row>
    <row r="30" spans="1:3">
      <c r="A30" s="8"/>
      <c r="B30" s="10"/>
      <c r="C30" s="10"/>
    </row>
    <row r="31" spans="1:3">
      <c r="A31" s="8" t="s">
        <v>31</v>
      </c>
      <c r="B31" s="10">
        <f>-ROUND((B29*C40)/1,)*1</f>
        <v>-50322</v>
      </c>
      <c r="C31" s="10">
        <f>-ROUND((C29*C40)/1,)*1</f>
        <v>-58700</v>
      </c>
    </row>
    <row r="32" spans="1:3">
      <c r="B32" s="10"/>
      <c r="C32" s="10"/>
    </row>
    <row r="33" spans="1:3" s="9" customFormat="1">
      <c r="A33" s="24" t="s">
        <v>40</v>
      </c>
      <c r="B33" s="27">
        <f>ROUND(SUM(B29:B32),0)</f>
        <v>201287</v>
      </c>
      <c r="C33" s="25">
        <f>SUM(C29:C32)</f>
        <v>234800</v>
      </c>
    </row>
    <row r="34" spans="1:3">
      <c r="C34" s="10"/>
    </row>
    <row r="35" spans="1:3">
      <c r="C35" s="10"/>
    </row>
    <row r="36" spans="1:3">
      <c r="C36" s="10"/>
    </row>
    <row r="37" spans="1:3">
      <c r="C37" s="10"/>
    </row>
    <row r="38" spans="1:3">
      <c r="C38" s="10"/>
    </row>
    <row r="39" spans="1:3">
      <c r="C39" s="10"/>
    </row>
    <row r="40" spans="1:3" hidden="1" outlineLevel="1">
      <c r="A40" s="7" t="s">
        <v>31</v>
      </c>
      <c r="B40" s="17">
        <f>-B31/B29</f>
        <v>0.20000079488412623</v>
      </c>
      <c r="C40" s="14">
        <v>0.2</v>
      </c>
    </row>
    <row r="41" spans="1:3" hidden="1" outlineLevel="1">
      <c r="A41" s="7" t="s">
        <v>47</v>
      </c>
      <c r="B41" s="19">
        <v>3.3000000000000002E-2</v>
      </c>
      <c r="C41" s="14">
        <v>0.03</v>
      </c>
    </row>
    <row r="42" spans="1:3" hidden="1" outlineLevel="1">
      <c r="A42" s="7" t="s">
        <v>48</v>
      </c>
      <c r="B42" s="18">
        <f>B9/B7</f>
        <v>-0.74819473561611938</v>
      </c>
      <c r="C42" s="14">
        <v>0.73</v>
      </c>
    </row>
    <row r="43" spans="1:3" collapsed="1"/>
  </sheetData>
  <phoneticPr fontId="5" type="noConversion"/>
  <pageMargins left="0.7" right="0.7" top="0.78740157499999996" bottom="0.78740157499999996" header="0.3" footer="0.3"/>
  <pageSetup paperSize="9" orientation="portrait" r:id="rId1"/>
  <headerFooter>
    <oddFooter>&amp;L&amp;"Calibri,Standard"&amp;9© KLV Verlag AG&amp;R&amp;"Calibri,Standard"&amp;9© Renggli, Kissling, Camponovo, Honold / veränderbare Version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Bilanz 20X3</vt:lpstr>
      <vt:lpstr>Erfolgsrechnung</vt:lpstr>
      <vt:lpstr>Erfolgsrechnung!Druckbereich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</dc:creator>
  <cp:lastModifiedBy>Denise</cp:lastModifiedBy>
  <cp:lastPrinted>2015-06-02T15:45:50Z</cp:lastPrinted>
  <dcterms:created xsi:type="dcterms:W3CDTF">2013-11-01T19:29:53Z</dcterms:created>
  <dcterms:modified xsi:type="dcterms:W3CDTF">2015-06-02T15:45:59Z</dcterms:modified>
</cp:coreProperties>
</file>